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878" firstSheet="3" activeTab="5"/>
  </bookViews>
  <sheets>
    <sheet name="00000" sheetId="1" state="veryHidden" r:id="rId1"/>
    <sheet name="00001" sheetId="2" state="veryHidden" r:id="rId2"/>
    <sheet name="00002" sheetId="3" state="veryHidden" r:id="rId3"/>
    <sheet name="Cashflow- to KLSE" sheetId="4" r:id="rId4"/>
    <sheet name="SCIE-to KLSE" sheetId="5" r:id="rId5"/>
    <sheet name="P&amp;L n BS-KLSE" sheetId="6" r:id="rId6"/>
  </sheets>
  <definedNames>
    <definedName name="_xlnm.Print_Area" localSheetId="3">'Cashflow- to KLSE'!$A$1:$D$62</definedName>
    <definedName name="_xlnm.Print_Area" localSheetId="5">'P&amp;L n BS-KLSE'!$N$1:$X$58</definedName>
  </definedNames>
  <calcPr fullCalcOnLoad="1"/>
</workbook>
</file>

<file path=xl/sharedStrings.xml><?xml version="1.0" encoding="utf-8"?>
<sst xmlns="http://schemas.openxmlformats.org/spreadsheetml/2006/main" count="160" uniqueCount="126">
  <si>
    <t>Taxation</t>
  </si>
  <si>
    <t>Depreciation</t>
  </si>
  <si>
    <t>Total</t>
  </si>
  <si>
    <t>Share Capital</t>
  </si>
  <si>
    <t>Cash and bank balances</t>
  </si>
  <si>
    <t>Inventories</t>
  </si>
  <si>
    <t>Trade Receivables</t>
  </si>
  <si>
    <t>Other Receivables</t>
  </si>
  <si>
    <t>Due from customers on contracts</t>
  </si>
  <si>
    <t>Trade Payables</t>
  </si>
  <si>
    <t>Other Payables</t>
  </si>
  <si>
    <t>Reserves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</si>
  <si>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</si>
  <si>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</si>
  <si>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</si>
  <si>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</si>
  <si>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</si>
  <si>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</si>
  <si>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</si>
  <si>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</si>
  <si>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</si>
  <si>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</si>
  <si>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</si>
  <si>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</si>
  <si>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</si>
  <si>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</si>
  <si>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Current Assets</t>
  </si>
  <si>
    <t>Current Liabilities</t>
  </si>
  <si>
    <t>Shareholders' Funds</t>
  </si>
  <si>
    <t>Net tangible assets per share (sen)</t>
  </si>
  <si>
    <t>Property, Plant &amp; Equipment</t>
  </si>
  <si>
    <t>Intangible Assets</t>
  </si>
  <si>
    <t>Investments in Associate and Joint Venture</t>
  </si>
  <si>
    <t>Other Investments</t>
  </si>
  <si>
    <t>Minority Interest</t>
  </si>
  <si>
    <t>Long Term Liabilities</t>
  </si>
  <si>
    <t>Short Term Borrowings</t>
  </si>
  <si>
    <t>Hire Purchase Payables</t>
  </si>
  <si>
    <t>Deferred taxation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</si>
  <si>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</si>
  <si>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</si>
  <si>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</si>
  <si>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</si>
  <si>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</si>
  <si>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</si>
  <si>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</si>
  <si>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</si>
  <si>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</si>
  <si>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</si>
  <si>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</si>
  <si>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</si>
  <si>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</si>
  <si>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</si>
  <si>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</si>
  <si>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</si>
  <si>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</si>
  <si>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</si>
  <si>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</si>
  <si>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</si>
  <si>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</si>
  <si>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cash generated from financing activities</t>
  </si>
  <si>
    <t>NET INCREASE/(DECREASE) IN CASH AND CASH EQUIVALENTS</t>
  </si>
  <si>
    <t>CASH AND CASH EQUIVALENTS AT BEGINNING OF YEAR</t>
  </si>
  <si>
    <t>CASH AND CASH EQUIVALENTS AT END OF YEAR</t>
  </si>
  <si>
    <t>CASH AND CASH EQUIVALENTS COMPRISE:</t>
  </si>
  <si>
    <t>Fixed Deposits</t>
  </si>
  <si>
    <t>Bank Overdrafts</t>
  </si>
  <si>
    <t>Operating Expenses</t>
  </si>
  <si>
    <t>Repayment of  trust receipts</t>
  </si>
  <si>
    <t>Hire Purchase</t>
  </si>
  <si>
    <t>UNAUDITED CONDENSED CONSOLIDATED INCOME STATEMENT</t>
  </si>
  <si>
    <t>Other Operating Income</t>
  </si>
  <si>
    <t>Investing Results</t>
  </si>
  <si>
    <t>Less: Minority interests</t>
  </si>
  <si>
    <t>Basic earnings per ordinary share (sen)</t>
  </si>
  <si>
    <t>(The unaudited Condensed Consolidated Income Statement should be read in conjunction with</t>
  </si>
  <si>
    <t>UNAUDITED CONDENSED CONSOLIDATED BALANCE SHEET</t>
  </si>
  <si>
    <t>Net Current Assets</t>
  </si>
  <si>
    <t>(The unaudited Condensed Consolidated Balance Sheet should be read in conjunction with the</t>
  </si>
  <si>
    <t xml:space="preserve">Net profit for the </t>
  </si>
  <si>
    <t>financial period</t>
  </si>
  <si>
    <t>Dividends</t>
  </si>
  <si>
    <t>Balance as at              1st July 2002</t>
  </si>
  <si>
    <t>Unaudited Condensed Consolidated Statement of Changes in Equity</t>
  </si>
  <si>
    <t xml:space="preserve">(The unaudited Condensed Consolidated Statement of Changes in Equity should be read in </t>
  </si>
  <si>
    <t>Unaudited Condensed Consolidated Cash Flow Statements</t>
  </si>
  <si>
    <t>(The unaudited Condensed Consolidated Cash Flow Statement should be read in</t>
  </si>
  <si>
    <t xml:space="preserve">YEAR </t>
  </si>
  <si>
    <t>ENDED</t>
  </si>
  <si>
    <t>FINANCIAL</t>
  </si>
  <si>
    <t>Non-current Assets</t>
  </si>
  <si>
    <t>Retention Sums</t>
  </si>
  <si>
    <t>Non-distributable</t>
  </si>
  <si>
    <t>Distributable</t>
  </si>
  <si>
    <t xml:space="preserve">Share </t>
  </si>
  <si>
    <t>premium</t>
  </si>
  <si>
    <t>Retained</t>
  </si>
  <si>
    <t>profit</t>
  </si>
  <si>
    <t xml:space="preserve">                          &lt;&lt;&lt;----     Reserves  ----&gt;&gt;&gt;</t>
  </si>
  <si>
    <t>Share Premium</t>
  </si>
  <si>
    <t>Increase/(Decrease) in payables</t>
  </si>
  <si>
    <t>Taxes paid</t>
  </si>
  <si>
    <t>Purchase of fixed assets</t>
  </si>
  <si>
    <t>Net Proceeds from trust receipts</t>
  </si>
  <si>
    <t>Proceeds from disposal of fixed assets</t>
  </si>
  <si>
    <t>Bonus Issue</t>
  </si>
  <si>
    <t>Bad Debts written off</t>
  </si>
  <si>
    <t>Gain on disposal of plant &amp; equipment</t>
  </si>
  <si>
    <t>Retained Profits / (Losses)</t>
  </si>
  <si>
    <t>Taxes refund</t>
  </si>
  <si>
    <t>Balance as at              1st July 2003</t>
  </si>
  <si>
    <t xml:space="preserve">  conjunction with the Annual Financial Statements for the year ended 30th June 2003)</t>
  </si>
  <si>
    <t xml:space="preserve"> the Annual Financial Statement for the year ended 30th June 2003)</t>
  </si>
  <si>
    <t xml:space="preserve">  Annual Financial Statements for the year ended 30th June 2003)</t>
  </si>
  <si>
    <t>For the 2nd quarter ended 31 December 2003</t>
  </si>
  <si>
    <t>31/12/03</t>
  </si>
  <si>
    <t>31/12/02</t>
  </si>
  <si>
    <t>Balance as at                31 December 2003</t>
  </si>
  <si>
    <t>Balance as at                31 December 2002</t>
  </si>
  <si>
    <t>Profit/(loss) Before Taxation</t>
  </si>
  <si>
    <t>Profit/(loss)  After Taxation</t>
  </si>
  <si>
    <t>Net Profit/(loss) for the period</t>
  </si>
  <si>
    <t>Profit/(loss) from Operations</t>
  </si>
  <si>
    <t>31/12/2003</t>
  </si>
  <si>
    <t>30/6/03</t>
  </si>
  <si>
    <t>AS AT 31 DECEMBER 2003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</si>
</sst>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_(* #,##0_);_(* \(#,##0\);_(* &quot;-&quot;??_);_(@_)"/>
    <numFmt numFmtId="187" formatCode="#,##0;[Red]\(#,##0\)"/>
    <numFmt numFmtId="188" formatCode="0_);[Red]\(0\)"/>
    <numFmt numFmtId="189" formatCode="#,##0.0_);[Red]\(#,##0.0\)"/>
    <numFmt numFmtId="190" formatCode="#,##0.000_);[Red]\(#,##0.000\)"/>
    <numFmt numFmtId="191" formatCode="0.000%"/>
    <numFmt numFmtId="192" formatCode="0.00_)"/>
    <numFmt numFmtId="193" formatCode="0.00%;\(0.00\)%"/>
    <numFmt numFmtId="194" formatCode="_(* #,##0.0_);_(* \(#,##0.0\);_(* &quot;-&quot;??_);_(@_)"/>
    <numFmt numFmtId="195" formatCode="_(* #,##0.000_);_(* \(#,##0.000\);_(* &quot;-&quot;??_);_(@_)"/>
    <numFmt numFmtId="196" formatCode="#,##0;\(#,##0\)"/>
    <numFmt numFmtId="197" formatCode="#,##0.0000_);[Red]\(#,##0.0000\)"/>
    <numFmt numFmtId="198" formatCode="#,##0.00000_);[Red]\(#,##0.00000\)"/>
    <numFmt numFmtId="199" formatCode="#,##0.000000_);[Red]\(#,##0.000000\)"/>
    <numFmt numFmtId="200" formatCode="#,##0.0000000_);[Red]\(#,##0.0000000\)"/>
    <numFmt numFmtId="201" formatCode="0.0"/>
    <numFmt numFmtId="202" formatCode="_-* #,##0.00_$_-;\-* #,##0.00_$_-;_-* &quot;-&quot;??_$_-;_-@_-"/>
    <numFmt numFmtId="203" formatCode="#,##0.0_);\(#,##0.0\)"/>
    <numFmt numFmtId="204" formatCode="#,##0.0000_);\(#,##0.0000\)"/>
    <numFmt numFmtId="205" formatCode="_(* #,##0.0_);_(* \(#,##0.0\);_(* &quot;-&quot;_);_(@_)"/>
    <numFmt numFmtId="206" formatCode="_(* #,##0.00_);_(* \(#,##0.00\);_(* &quot;-&quot;_);_(@_)"/>
    <numFmt numFmtId="207" formatCode="_-* #,##0_$_-;\-* #,##0_$_-;_-* &quot;-&quot;??_$_-;_-@_-"/>
    <numFmt numFmtId="208" formatCode="_-* #,##0.0_$_-;\-* #,##0.0_$_-;_-* &quot;-&quot;??_$_-;_-@_-"/>
    <numFmt numFmtId="209" formatCode="#,##0.000_);\(#,##0.000\)"/>
    <numFmt numFmtId="210" formatCode="_ * #,##0_ ;_ * \-#,##0_ ;_ * &quot;-&quot;??_ ;_ @_ "/>
    <numFmt numFmtId="211" formatCode="_(* #,##0.0000_);_(* \(#,##0.0000\);_(* &quot;-&quot;??_);_(@_)"/>
    <numFmt numFmtId="212" formatCode="_(* #,##0.0000_);_(* \(#,##0.0000\);_(* &quot;-&quot;????_);_(@_)"/>
    <numFmt numFmtId="213" formatCode="dd/mm/yyyy"/>
    <numFmt numFmtId="214" formatCode="mm/dd/yy"/>
  </numFmts>
  <fonts count="16">
    <font>
      <sz val="11"/>
      <name val="Book Antiqua"/>
      <family val="0"/>
    </font>
    <font>
      <sz val="10"/>
      <name val="Arial"/>
      <family val="0"/>
    </font>
    <font>
      <sz val="10"/>
      <name val="Courier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8.25"/>
      <color indexed="36"/>
      <name val="Book Antiqua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Book Antiqua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" fillId="0" borderId="0">
      <alignment/>
      <protection locked="0"/>
    </xf>
    <xf numFmtId="190" fontId="1" fillId="0" borderId="0">
      <alignment/>
      <protection locked="0"/>
    </xf>
    <xf numFmtId="0" fontId="5" fillId="0" borderId="0" applyNumberFormat="0" applyFill="0" applyBorder="0" applyAlignment="0" applyProtection="0"/>
    <xf numFmtId="191" fontId="1" fillId="0" borderId="0">
      <alignment/>
      <protection locked="0"/>
    </xf>
    <xf numFmtId="191" fontId="1" fillId="0" borderId="0">
      <alignment/>
      <protection locked="0"/>
    </xf>
    <xf numFmtId="0" fontId="3" fillId="0" borderId="0" applyNumberFormat="0" applyFill="0" applyBorder="0" applyAlignment="0" applyProtection="0"/>
    <xf numFmtId="192" fontId="4" fillId="0" borderId="0">
      <alignment/>
      <protection/>
    </xf>
    <xf numFmtId="9" fontId="0" fillId="0" borderId="0" applyFont="0" applyFill="0" applyBorder="0" applyAlignment="0" applyProtection="0"/>
    <xf numFmtId="191" fontId="1" fillId="0" borderId="1">
      <alignment/>
      <protection locked="0"/>
    </xf>
  </cellStyleXfs>
  <cellXfs count="11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3" fontId="8" fillId="0" borderId="0" xfId="15" applyFont="1" applyAlignment="1">
      <alignment horizontal="center"/>
    </xf>
    <xf numFmtId="43" fontId="9" fillId="0" borderId="0" xfId="15" applyFont="1" applyAlignment="1">
      <alignment horizontal="center"/>
    </xf>
    <xf numFmtId="186" fontId="8" fillId="0" borderId="0" xfId="15" applyNumberFormat="1" applyFont="1" applyAlignment="1">
      <alignment horizontal="center"/>
    </xf>
    <xf numFmtId="186" fontId="8" fillId="0" borderId="0" xfId="15" applyNumberFormat="1" applyFont="1" applyAlignment="1">
      <alignment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41" fontId="8" fillId="0" borderId="0" xfId="15" applyNumberFormat="1" applyFont="1" applyAlignment="1">
      <alignment horizontal="left" indent="3"/>
    </xf>
    <xf numFmtId="14" fontId="7" fillId="0" borderId="9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1" fontId="8" fillId="0" borderId="0" xfId="15" applyNumberFormat="1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1" fontId="8" fillId="0" borderId="11" xfId="15" applyNumberFormat="1" applyFont="1" applyBorder="1" applyAlignment="1">
      <alignment horizontal="left" indent="3"/>
    </xf>
    <xf numFmtId="41" fontId="8" fillId="0" borderId="9" xfId="15" applyNumberFormat="1" applyFont="1" applyBorder="1" applyAlignment="1">
      <alignment horizontal="center"/>
    </xf>
    <xf numFmtId="41" fontId="8" fillId="0" borderId="9" xfId="17" applyNumberFormat="1" applyFont="1" applyBorder="1" applyAlignment="1">
      <alignment horizontal="center"/>
    </xf>
    <xf numFmtId="41" fontId="8" fillId="0" borderId="0" xfId="17" applyNumberFormat="1" applyFont="1" applyBorder="1" applyAlignment="1">
      <alignment horizontal="center"/>
    </xf>
    <xf numFmtId="41" fontId="8" fillId="0" borderId="9" xfId="0" applyNumberFormat="1" applyFont="1" applyBorder="1" applyAlignment="1">
      <alignment horizontal="center"/>
    </xf>
    <xf numFmtId="43" fontId="8" fillId="0" borderId="9" xfId="15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0" fontId="11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9" xfId="15" applyNumberFormat="1" applyFont="1" applyBorder="1" applyAlignment="1">
      <alignment horizontal="right"/>
    </xf>
    <xf numFmtId="41" fontId="8" fillId="0" borderId="0" xfId="15" applyNumberFormat="1" applyFont="1" applyBorder="1" applyAlignment="1">
      <alignment horizontal="right"/>
    </xf>
    <xf numFmtId="41" fontId="8" fillId="0" borderId="7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1" fontId="8" fillId="0" borderId="0" xfId="15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206" fontId="8" fillId="0" borderId="0" xfId="17" applyNumberFormat="1" applyFont="1" applyBorder="1" applyAlignment="1">
      <alignment horizontal="center"/>
    </xf>
    <xf numFmtId="39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204" fontId="8" fillId="0" borderId="0" xfId="15" applyNumberFormat="1" applyFont="1" applyBorder="1" applyAlignment="1">
      <alignment horizontal="center"/>
    </xf>
    <xf numFmtId="204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1" fontId="8" fillId="0" borderId="14" xfId="0" applyNumberFormat="1" applyFont="1" applyBorder="1" applyAlignment="1">
      <alignment horizontal="center"/>
    </xf>
    <xf numFmtId="37" fontId="8" fillId="0" borderId="9" xfId="0" applyNumberFormat="1" applyFont="1" applyBorder="1" applyAlignment="1">
      <alignment horizontal="right"/>
    </xf>
    <xf numFmtId="41" fontId="8" fillId="0" borderId="14" xfId="15" applyNumberFormat="1" applyFont="1" applyBorder="1" applyAlignment="1">
      <alignment horizontal="center"/>
    </xf>
    <xf numFmtId="41" fontId="8" fillId="0" borderId="14" xfId="17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1" fontId="7" fillId="0" borderId="9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186" fontId="8" fillId="0" borderId="1" xfId="15" applyNumberFormat="1" applyFont="1" applyBorder="1" applyAlignment="1">
      <alignment horizontal="center" vertical="center"/>
    </xf>
    <xf numFmtId="186" fontId="8" fillId="0" borderId="0" xfId="15" applyNumberFormat="1" applyFont="1" applyAlignment="1">
      <alignment horizontal="center" vertical="center"/>
    </xf>
    <xf numFmtId="186" fontId="8" fillId="0" borderId="0" xfId="15" applyNumberFormat="1" applyFont="1" applyAlignment="1">
      <alignment vertical="center"/>
    </xf>
    <xf numFmtId="186" fontId="7" fillId="0" borderId="0" xfId="15" applyNumberFormat="1" applyFont="1" applyAlignment="1">
      <alignment horizontal="center"/>
    </xf>
    <xf numFmtId="186" fontId="8" fillId="0" borderId="3" xfId="15" applyNumberFormat="1" applyFont="1" applyBorder="1" applyAlignment="1">
      <alignment horizontal="center" vertical="center"/>
    </xf>
    <xf numFmtId="186" fontId="8" fillId="0" borderId="11" xfId="15" applyNumberFormat="1" applyFont="1" applyBorder="1" applyAlignment="1">
      <alignment horizontal="center" vertical="center"/>
    </xf>
    <xf numFmtId="186" fontId="8" fillId="0" borderId="1" xfId="15" applyNumberFormat="1" applyFont="1" applyBorder="1" applyAlignment="1">
      <alignment/>
    </xf>
    <xf numFmtId="186" fontId="0" fillId="0" borderId="0" xfId="15" applyNumberFormat="1" applyFill="1" applyAlignment="1">
      <alignment/>
    </xf>
    <xf numFmtId="186" fontId="0" fillId="0" borderId="12" xfId="15" applyNumberFormat="1" applyFill="1" applyBorder="1" applyAlignment="1">
      <alignment/>
    </xf>
    <xf numFmtId="0" fontId="7" fillId="0" borderId="0" xfId="15" applyNumberFormat="1" applyFont="1" applyAlignment="1">
      <alignment horizontal="center"/>
    </xf>
    <xf numFmtId="14" fontId="7" fillId="0" borderId="0" xfId="15" applyNumberFormat="1" applyFont="1" applyAlignment="1">
      <alignment horizontal="center"/>
    </xf>
    <xf numFmtId="43" fontId="8" fillId="0" borderId="0" xfId="15" applyFont="1" applyAlignment="1">
      <alignment horizontal="right"/>
    </xf>
    <xf numFmtId="41" fontId="1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37" fontId="14" fillId="0" borderId="7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15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1" fontId="15" fillId="0" borderId="0" xfId="17" applyNumberFormat="1" applyFont="1" applyBorder="1" applyAlignment="1">
      <alignment horizontal="center"/>
    </xf>
    <xf numFmtId="43" fontId="15" fillId="0" borderId="0" xfId="15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179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15" fillId="0" borderId="0" xfId="15" applyFont="1" applyAlignment="1">
      <alignment/>
    </xf>
    <xf numFmtId="186" fontId="8" fillId="0" borderId="0" xfId="15" applyNumberFormat="1" applyFont="1" applyFill="1" applyAlignment="1">
      <alignment horizontal="center" vertical="center"/>
    </xf>
    <xf numFmtId="214" fontId="7" fillId="0" borderId="9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75" zoomScaleNormal="75" workbookViewId="0" topLeftCell="A6">
      <selection activeCell="B30" sqref="B30"/>
    </sheetView>
  </sheetViews>
  <sheetFormatPr defaultColWidth="9.00390625" defaultRowHeight="16.5"/>
  <cols>
    <col min="1" max="1" width="5.25390625" style="4" customWidth="1"/>
    <col min="2" max="2" width="43.375" style="4" customWidth="1"/>
    <col min="3" max="3" width="18.375" style="4" customWidth="1"/>
    <col min="4" max="4" width="14.25390625" style="8" customWidth="1"/>
    <col min="5" max="5" width="9.00390625" style="4" customWidth="1"/>
    <col min="6" max="6" width="12.125" style="4" customWidth="1"/>
    <col min="7" max="16384" width="9.00390625" style="4" customWidth="1"/>
  </cols>
  <sheetData>
    <row r="1" spans="1:2" ht="18.75">
      <c r="A1" s="82" t="s">
        <v>12</v>
      </c>
      <c r="B1" s="3"/>
    </row>
    <row r="2" spans="1:2" ht="15.75">
      <c r="A2" s="3"/>
      <c r="B2" s="3"/>
    </row>
    <row r="3" spans="1:4" ht="15.75">
      <c r="A3" s="11" t="s">
        <v>85</v>
      </c>
      <c r="B3" s="3"/>
      <c r="D3" s="95">
        <v>2003</v>
      </c>
    </row>
    <row r="4" spans="1:4" ht="15.75">
      <c r="A4" s="11" t="s">
        <v>114</v>
      </c>
      <c r="B4" s="3"/>
      <c r="D4" s="89" t="s">
        <v>16</v>
      </c>
    </row>
    <row r="5" ht="15.75">
      <c r="D5" s="89" t="s">
        <v>17</v>
      </c>
    </row>
    <row r="6" ht="15.75">
      <c r="D6" s="89" t="s">
        <v>18</v>
      </c>
    </row>
    <row r="7" ht="15.75">
      <c r="D7" s="96" t="s">
        <v>115</v>
      </c>
    </row>
    <row r="8" ht="15.75">
      <c r="D8" s="89" t="s">
        <v>19</v>
      </c>
    </row>
    <row r="9" ht="15.75">
      <c r="A9" s="2" t="s">
        <v>54</v>
      </c>
    </row>
    <row r="10" spans="1:4" ht="15.75">
      <c r="A10" s="3" t="s">
        <v>44</v>
      </c>
      <c r="B10" s="3"/>
      <c r="C10" s="3"/>
      <c r="D10" s="93">
        <v>-709</v>
      </c>
    </row>
    <row r="11" spans="1:4" ht="15.75">
      <c r="A11" s="3" t="s">
        <v>41</v>
      </c>
      <c r="B11" s="3"/>
      <c r="C11" s="3"/>
      <c r="D11" s="88"/>
    </row>
    <row r="12" spans="1:4" ht="15.75">
      <c r="A12" s="3"/>
      <c r="B12" s="3" t="s">
        <v>106</v>
      </c>
      <c r="C12" s="3"/>
      <c r="D12" s="93">
        <v>0</v>
      </c>
    </row>
    <row r="13" spans="2:4" ht="15.75">
      <c r="B13" s="3" t="s">
        <v>1</v>
      </c>
      <c r="C13" s="3"/>
      <c r="D13" s="93">
        <v>198</v>
      </c>
    </row>
    <row r="14" spans="2:4" ht="15.75">
      <c r="B14" s="3" t="s">
        <v>45</v>
      </c>
      <c r="C14" s="3"/>
      <c r="D14" s="93">
        <v>368</v>
      </c>
    </row>
    <row r="15" spans="2:4" ht="15.75">
      <c r="B15" s="3" t="s">
        <v>46</v>
      </c>
      <c r="C15" s="3"/>
      <c r="D15" s="93">
        <v>79</v>
      </c>
    </row>
    <row r="16" spans="2:4" ht="15.75">
      <c r="B16" s="3" t="s">
        <v>107</v>
      </c>
      <c r="C16" s="3"/>
      <c r="D16" s="93">
        <v>-107</v>
      </c>
    </row>
    <row r="17" spans="1:4" ht="15.75">
      <c r="A17" s="3"/>
      <c r="B17" s="3"/>
      <c r="C17" s="3"/>
      <c r="D17" s="94"/>
    </row>
    <row r="18" spans="1:4" ht="15.75">
      <c r="A18" s="3" t="s">
        <v>47</v>
      </c>
      <c r="B18" s="3"/>
      <c r="C18" s="3"/>
      <c r="D18" s="87">
        <f>SUM(D10:D17)</f>
        <v>-171</v>
      </c>
    </row>
    <row r="19" spans="1:4" ht="15.75">
      <c r="A19" s="3"/>
      <c r="B19" s="3"/>
      <c r="C19" s="3"/>
      <c r="D19" s="88"/>
    </row>
    <row r="20" spans="1:4" ht="15.75">
      <c r="A20" s="3" t="s">
        <v>42</v>
      </c>
      <c r="B20" s="3"/>
      <c r="C20" s="3"/>
      <c r="D20" s="88"/>
    </row>
    <row r="21" spans="1:4" ht="15.75">
      <c r="A21" s="3"/>
      <c r="B21" s="3" t="s">
        <v>48</v>
      </c>
      <c r="C21" s="3"/>
      <c r="D21" s="93">
        <v>8</v>
      </c>
    </row>
    <row r="22" spans="1:4" ht="15.75">
      <c r="A22" s="3"/>
      <c r="B22" s="3" t="s">
        <v>49</v>
      </c>
      <c r="C22" s="3"/>
      <c r="D22" s="93">
        <v>3131</v>
      </c>
    </row>
    <row r="23" spans="1:4" ht="15.75">
      <c r="A23" s="3"/>
      <c r="B23" s="3" t="s">
        <v>50</v>
      </c>
      <c r="C23" s="3"/>
      <c r="D23" s="93">
        <v>-350</v>
      </c>
    </row>
    <row r="24" spans="1:4" ht="15.75">
      <c r="A24" s="3"/>
      <c r="B24" s="3" t="s">
        <v>100</v>
      </c>
      <c r="C24" s="3"/>
      <c r="D24" s="93">
        <v>-1251</v>
      </c>
    </row>
    <row r="25" spans="1:4" ht="15.75">
      <c r="A25" s="3" t="s">
        <v>51</v>
      </c>
      <c r="B25" s="3"/>
      <c r="C25" s="3"/>
      <c r="D25" s="90">
        <f>SUM(D18:D24)</f>
        <v>1367</v>
      </c>
    </row>
    <row r="26" spans="1:4" ht="15.75">
      <c r="A26" s="3"/>
      <c r="B26" s="3"/>
      <c r="C26" s="3"/>
      <c r="D26" s="88"/>
    </row>
    <row r="27" spans="1:4" ht="15.75">
      <c r="A27" s="3" t="s">
        <v>52</v>
      </c>
      <c r="B27" s="3"/>
      <c r="C27" s="109"/>
      <c r="D27" s="93">
        <v>-368</v>
      </c>
    </row>
    <row r="28" spans="1:4" ht="15.75">
      <c r="A28" s="3" t="s">
        <v>101</v>
      </c>
      <c r="B28" s="3"/>
      <c r="C28" s="109"/>
      <c r="D28" s="93">
        <v>-114</v>
      </c>
    </row>
    <row r="29" spans="1:4" ht="15.75">
      <c r="A29" s="3" t="s">
        <v>109</v>
      </c>
      <c r="B29" s="3"/>
      <c r="C29" s="3"/>
      <c r="D29" s="93">
        <v>0</v>
      </c>
    </row>
    <row r="30" spans="1:4" ht="15.75">
      <c r="A30" s="3" t="s">
        <v>53</v>
      </c>
      <c r="B30" s="3"/>
      <c r="C30" s="3"/>
      <c r="D30" s="91">
        <f>SUM(D25:D29)</f>
        <v>885</v>
      </c>
    </row>
    <row r="31" spans="1:4" ht="15.75">
      <c r="A31" s="3"/>
      <c r="B31" s="3"/>
      <c r="C31" s="3"/>
      <c r="D31" s="88"/>
    </row>
    <row r="32" spans="1:4" ht="15.75">
      <c r="A32" s="11" t="s">
        <v>55</v>
      </c>
      <c r="B32" s="3"/>
      <c r="C32" s="3"/>
      <c r="D32" s="88"/>
    </row>
    <row r="33" spans="1:4" ht="15.75">
      <c r="A33" s="3"/>
      <c r="B33" s="3"/>
      <c r="C33" s="3"/>
      <c r="D33" s="88"/>
    </row>
    <row r="34" spans="2:4" ht="15.75">
      <c r="B34" s="3" t="s">
        <v>56</v>
      </c>
      <c r="C34" s="3"/>
      <c r="D34" s="93">
        <v>-79</v>
      </c>
    </row>
    <row r="35" spans="2:4" ht="15.75">
      <c r="B35" s="3" t="s">
        <v>102</v>
      </c>
      <c r="C35" s="3"/>
      <c r="D35" s="93">
        <v>-175</v>
      </c>
    </row>
    <row r="36" spans="2:4" ht="15.75">
      <c r="B36" s="3" t="s">
        <v>104</v>
      </c>
      <c r="C36" s="3"/>
      <c r="D36" s="93">
        <v>108</v>
      </c>
    </row>
    <row r="37" spans="1:4" ht="15.75">
      <c r="A37" s="3" t="s">
        <v>57</v>
      </c>
      <c r="B37" s="3"/>
      <c r="C37" s="3"/>
      <c r="D37" s="91">
        <f>SUM(D34:D36)</f>
        <v>-146</v>
      </c>
    </row>
    <row r="38" spans="1:4" ht="15.75">
      <c r="A38" s="3"/>
      <c r="B38" s="3"/>
      <c r="C38" s="3"/>
      <c r="D38" s="88"/>
    </row>
    <row r="39" spans="1:4" ht="15.75">
      <c r="A39" s="11" t="s">
        <v>58</v>
      </c>
      <c r="B39" s="3"/>
      <c r="C39" s="3"/>
      <c r="D39" s="88"/>
    </row>
    <row r="40" spans="1:4" ht="15.75">
      <c r="A40" s="3"/>
      <c r="B40" s="12"/>
      <c r="C40" s="3"/>
      <c r="D40" s="88"/>
    </row>
    <row r="41" spans="1:4" ht="15.75">
      <c r="A41" s="3"/>
      <c r="B41" s="3" t="s">
        <v>68</v>
      </c>
      <c r="C41" s="3"/>
      <c r="D41" s="93">
        <v>-2540</v>
      </c>
    </row>
    <row r="42" spans="1:4" ht="15.75">
      <c r="A42" s="3"/>
      <c r="B42" s="3" t="s">
        <v>103</v>
      </c>
      <c r="C42" s="110"/>
      <c r="D42" s="93">
        <v>1327</v>
      </c>
    </row>
    <row r="43" spans="1:4" ht="15.75">
      <c r="A43" s="3"/>
      <c r="B43" s="3" t="s">
        <v>69</v>
      </c>
      <c r="C43" s="3"/>
      <c r="D43" s="93">
        <v>152</v>
      </c>
    </row>
    <row r="44" spans="1:4" ht="15.75">
      <c r="A44" s="3"/>
      <c r="B44" s="3" t="s">
        <v>59</v>
      </c>
      <c r="C44" s="3"/>
      <c r="D44" s="93">
        <v>-316</v>
      </c>
    </row>
    <row r="45" spans="1:4" ht="15.75">
      <c r="A45" s="3" t="s">
        <v>60</v>
      </c>
      <c r="B45" s="3"/>
      <c r="C45" s="3"/>
      <c r="D45" s="91">
        <f>SUM(D41:D44)</f>
        <v>-1377</v>
      </c>
    </row>
    <row r="46" spans="1:4" ht="15.75">
      <c r="A46" s="3"/>
      <c r="B46" s="3"/>
      <c r="C46" s="3"/>
      <c r="D46" s="88"/>
    </row>
    <row r="47" spans="1:4" ht="15.75">
      <c r="A47" s="9" t="s">
        <v>61</v>
      </c>
      <c r="B47" s="3"/>
      <c r="C47" s="3"/>
      <c r="D47" s="112">
        <f>+D30+D37+D45</f>
        <v>-638</v>
      </c>
    </row>
    <row r="48" spans="1:4" ht="15.75">
      <c r="A48" s="3"/>
      <c r="B48" s="3"/>
      <c r="C48" s="3"/>
      <c r="D48" s="88"/>
    </row>
    <row r="49" spans="1:4" ht="15.75">
      <c r="A49" s="9" t="s">
        <v>62</v>
      </c>
      <c r="B49" s="3"/>
      <c r="C49" s="3"/>
      <c r="D49" s="93">
        <v>-3544</v>
      </c>
    </row>
    <row r="50" spans="1:4" ht="16.5" thickBot="1">
      <c r="A50" s="9" t="s">
        <v>63</v>
      </c>
      <c r="B50" s="3"/>
      <c r="C50" s="3"/>
      <c r="D50" s="86">
        <f>SUM(D47:D49)</f>
        <v>-4182</v>
      </c>
    </row>
    <row r="51" spans="1:4" ht="16.5" thickTop="1">
      <c r="A51" s="3"/>
      <c r="B51" s="3"/>
      <c r="C51" s="3"/>
      <c r="D51" s="88"/>
    </row>
    <row r="52" spans="1:4" ht="15.75">
      <c r="A52" s="3"/>
      <c r="B52" s="3"/>
      <c r="C52" s="3"/>
      <c r="D52" s="88"/>
    </row>
    <row r="53" spans="1:4" ht="15.75">
      <c r="A53" s="9" t="s">
        <v>64</v>
      </c>
      <c r="B53" s="3"/>
      <c r="C53" s="3"/>
      <c r="D53" s="88"/>
    </row>
    <row r="54" spans="2:4" ht="15.75">
      <c r="B54" s="4" t="s">
        <v>4</v>
      </c>
      <c r="D54" s="93">
        <v>8</v>
      </c>
    </row>
    <row r="55" spans="2:4" ht="15.75">
      <c r="B55" s="4" t="s">
        <v>65</v>
      </c>
      <c r="D55" s="93">
        <v>2766</v>
      </c>
    </row>
    <row r="56" spans="2:4" ht="15.75">
      <c r="B56" s="4" t="s">
        <v>66</v>
      </c>
      <c r="D56" s="93">
        <v>-6956</v>
      </c>
    </row>
    <row r="57" ht="16.5" thickBot="1">
      <c r="D57" s="92">
        <f>SUM(D54:D56)</f>
        <v>-4182</v>
      </c>
    </row>
    <row r="58" ht="16.5" thickTop="1">
      <c r="D58" s="111">
        <f>+D57-D50</f>
        <v>0</v>
      </c>
    </row>
    <row r="60" ht="15.75">
      <c r="A60" s="83" t="s">
        <v>86</v>
      </c>
    </row>
    <row r="61" ht="15.75">
      <c r="A61" s="83" t="s">
        <v>111</v>
      </c>
    </row>
  </sheetData>
  <printOptions/>
  <pageMargins left="0.75" right="0.75" top="0.7" bottom="0.42" header="0.36" footer="0.33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24">
      <selection activeCell="D34" sqref="D34"/>
    </sheetView>
  </sheetViews>
  <sheetFormatPr defaultColWidth="9.00390625" defaultRowHeight="16.5"/>
  <cols>
    <col min="1" max="1" width="19.625" style="4" customWidth="1"/>
    <col min="2" max="2" width="3.375" style="4" customWidth="1"/>
    <col min="3" max="3" width="13.75390625" style="5" customWidth="1"/>
    <col min="4" max="4" width="14.875" style="5" customWidth="1"/>
    <col min="5" max="6" width="13.75390625" style="5" customWidth="1"/>
    <col min="7" max="16384" width="9.00390625" style="4" customWidth="1"/>
  </cols>
  <sheetData>
    <row r="1" ht="18.75">
      <c r="A1" s="82" t="s">
        <v>12</v>
      </c>
    </row>
    <row r="2" ht="15.75">
      <c r="A2" s="3"/>
    </row>
    <row r="3" ht="15.75">
      <c r="A3" s="11" t="s">
        <v>83</v>
      </c>
    </row>
    <row r="4" ht="15.75">
      <c r="A4" s="11" t="s">
        <v>114</v>
      </c>
    </row>
    <row r="6" spans="4:5" ht="15.75">
      <c r="D6" s="5" t="s">
        <v>98</v>
      </c>
      <c r="E6" s="97"/>
    </row>
    <row r="7" spans="4:5" ht="15.75">
      <c r="D7" s="5" t="s">
        <v>92</v>
      </c>
      <c r="E7" s="5" t="s">
        <v>93</v>
      </c>
    </row>
    <row r="8" spans="4:5" ht="15.75">
      <c r="D8" s="5" t="s">
        <v>94</v>
      </c>
      <c r="E8" s="5" t="s">
        <v>96</v>
      </c>
    </row>
    <row r="9" spans="3:6" ht="15.75">
      <c r="C9" s="5" t="s">
        <v>3</v>
      </c>
      <c r="D9" s="5" t="s">
        <v>95</v>
      </c>
      <c r="E9" s="5" t="s">
        <v>97</v>
      </c>
      <c r="F9" s="5" t="s">
        <v>2</v>
      </c>
    </row>
    <row r="10" spans="3:6" ht="18">
      <c r="C10" s="6" t="s">
        <v>43</v>
      </c>
      <c r="D10" s="6" t="s">
        <v>43</v>
      </c>
      <c r="E10" s="6" t="s">
        <v>43</v>
      </c>
      <c r="F10" s="6" t="s">
        <v>43</v>
      </c>
    </row>
    <row r="11" ht="15.75">
      <c r="A11" s="83"/>
    </row>
    <row r="12" spans="1:6" ht="31.5">
      <c r="A12" s="85" t="s">
        <v>110</v>
      </c>
      <c r="C12" s="87">
        <v>40999</v>
      </c>
      <c r="D12" s="87">
        <v>5547.984</v>
      </c>
      <c r="E12" s="87">
        <v>-26659</v>
      </c>
      <c r="F12" s="87">
        <f>SUM(C12:E12)</f>
        <v>19887.983999999997</v>
      </c>
    </row>
    <row r="14" spans="1:6" ht="15.75">
      <c r="A14" s="4" t="s">
        <v>105</v>
      </c>
      <c r="C14" s="7">
        <v>0</v>
      </c>
      <c r="D14" s="7">
        <v>0</v>
      </c>
      <c r="E14" s="7">
        <f>-C14</f>
        <v>0</v>
      </c>
      <c r="F14" s="5">
        <f>SUM(C14:E14)</f>
        <v>0</v>
      </c>
    </row>
    <row r="16" spans="1:6" ht="15.75">
      <c r="A16" s="4" t="s">
        <v>79</v>
      </c>
      <c r="C16" s="5">
        <v>0</v>
      </c>
      <c r="D16" s="5">
        <v>0</v>
      </c>
      <c r="E16" s="7">
        <v>-709</v>
      </c>
      <c r="F16" s="7">
        <f>SUM(C16:E16)</f>
        <v>-709</v>
      </c>
    </row>
    <row r="17" ht="15.75">
      <c r="A17" s="4" t="s">
        <v>80</v>
      </c>
    </row>
    <row r="19" spans="1:6" ht="15.75">
      <c r="A19" s="4" t="s">
        <v>81</v>
      </c>
      <c r="C19" s="5">
        <v>0</v>
      </c>
      <c r="D19" s="5">
        <v>0</v>
      </c>
      <c r="E19" s="5">
        <v>0</v>
      </c>
      <c r="F19" s="5">
        <v>0</v>
      </c>
    </row>
    <row r="21" spans="1:6" ht="35.25" customHeight="1" thickBot="1">
      <c r="A21" s="85" t="s">
        <v>117</v>
      </c>
      <c r="C21" s="86">
        <f>+C12+C16+C14</f>
        <v>40999</v>
      </c>
      <c r="D21" s="86">
        <f>+D12+D16+D14</f>
        <v>5547.984</v>
      </c>
      <c r="E21" s="86">
        <f>+E12+E16+E14</f>
        <v>-27368</v>
      </c>
      <c r="F21" s="86">
        <f>+F12+F16+F14</f>
        <v>19178.983999999997</v>
      </c>
    </row>
    <row r="22" ht="16.5" thickTop="1"/>
    <row r="24" spans="1:6" ht="31.5">
      <c r="A24" s="85" t="s">
        <v>82</v>
      </c>
      <c r="C24" s="7">
        <v>39999</v>
      </c>
      <c r="D24" s="7">
        <v>5547.984</v>
      </c>
      <c r="E24" s="7">
        <v>17102</v>
      </c>
      <c r="F24" s="7">
        <f>SUM(C24:E24)</f>
        <v>62648.984</v>
      </c>
    </row>
    <row r="25" spans="3:6" ht="15.75">
      <c r="C25" s="7"/>
      <c r="D25" s="7"/>
      <c r="E25" s="7"/>
      <c r="F25" s="7"/>
    </row>
    <row r="26" spans="1:6" ht="15.75">
      <c r="A26" s="4" t="s">
        <v>79</v>
      </c>
      <c r="C26" s="7">
        <v>0</v>
      </c>
      <c r="D26" s="7">
        <v>0</v>
      </c>
      <c r="E26" s="7">
        <v>565</v>
      </c>
      <c r="F26" s="7">
        <f>SUM(C26:E26)</f>
        <v>565</v>
      </c>
    </row>
    <row r="27" spans="1:6" ht="15.75">
      <c r="A27" s="4" t="s">
        <v>80</v>
      </c>
      <c r="C27" s="7"/>
      <c r="D27" s="7"/>
      <c r="E27" s="7"/>
      <c r="F27" s="7"/>
    </row>
    <row r="28" spans="3:6" ht="15.75">
      <c r="C28" s="7"/>
      <c r="D28" s="7"/>
      <c r="E28" s="7"/>
      <c r="F28" s="7"/>
    </row>
    <row r="29" spans="1:6" ht="15.75">
      <c r="A29" s="4" t="s">
        <v>81</v>
      </c>
      <c r="C29" s="7">
        <v>0</v>
      </c>
      <c r="D29" s="7">
        <v>0</v>
      </c>
      <c r="E29" s="7">
        <v>0</v>
      </c>
      <c r="F29" s="7">
        <v>0</v>
      </c>
    </row>
    <row r="30" spans="3:6" ht="15.75">
      <c r="C30" s="7"/>
      <c r="D30" s="7"/>
      <c r="E30" s="7"/>
      <c r="F30" s="7"/>
    </row>
    <row r="31" spans="1:6" ht="38.25" customHeight="1" thickBot="1">
      <c r="A31" s="85" t="s">
        <v>118</v>
      </c>
      <c r="C31" s="86">
        <f>+C24+C26</f>
        <v>39999</v>
      </c>
      <c r="D31" s="86">
        <f>+D24+D26</f>
        <v>5547.984</v>
      </c>
      <c r="E31" s="86">
        <f>+E24+E26</f>
        <v>17667</v>
      </c>
      <c r="F31" s="86">
        <f>+F24+F26</f>
        <v>63213.984</v>
      </c>
    </row>
    <row r="32" ht="16.5" thickTop="1"/>
    <row r="34" ht="15.75">
      <c r="A34" s="83" t="s">
        <v>84</v>
      </c>
    </row>
    <row r="35" ht="15.75">
      <c r="A35" s="83" t="s">
        <v>111</v>
      </c>
    </row>
  </sheetData>
  <printOptions horizontalCentered="1"/>
  <pageMargins left="0.6" right="0.3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6"/>
  <sheetViews>
    <sheetView tabSelected="1" zoomScale="75" zoomScaleNormal="75" workbookViewId="0" topLeftCell="L1">
      <selection activeCell="Z14" sqref="Z14"/>
    </sheetView>
  </sheetViews>
  <sheetFormatPr defaultColWidth="9.00390625" defaultRowHeight="16.5"/>
  <cols>
    <col min="1" max="1" width="4.75390625" style="4" customWidth="1"/>
    <col min="2" max="2" width="3.75390625" style="4" customWidth="1"/>
    <col min="3" max="3" width="5.375" style="4" customWidth="1"/>
    <col min="4" max="6" width="9.00390625" style="4" customWidth="1"/>
    <col min="7" max="7" width="9.75390625" style="4" customWidth="1"/>
    <col min="8" max="8" width="18.625" style="4" customWidth="1"/>
    <col min="9" max="9" width="21.75390625" style="4" customWidth="1"/>
    <col min="10" max="10" width="18.625" style="4" customWidth="1"/>
    <col min="11" max="11" width="21.25390625" style="4" customWidth="1"/>
    <col min="12" max="12" width="10.875" style="4" customWidth="1"/>
    <col min="13" max="13" width="5.375" style="4" customWidth="1"/>
    <col min="14" max="14" width="6.125" style="4" customWidth="1"/>
    <col min="15" max="15" width="5.375" style="4" customWidth="1"/>
    <col min="16" max="18" width="9.00390625" style="4" customWidth="1"/>
    <col min="19" max="19" width="15.875" style="4" customWidth="1"/>
    <col min="20" max="20" width="15.125" style="4" customWidth="1"/>
    <col min="21" max="21" width="9.00390625" style="4" customWidth="1"/>
    <col min="22" max="22" width="15.125" style="4" customWidth="1"/>
    <col min="23" max="16384" width="9.00390625" style="4" customWidth="1"/>
  </cols>
  <sheetData>
    <row r="1" spans="1:15" ht="18.75">
      <c r="A1" s="82" t="s">
        <v>12</v>
      </c>
      <c r="B1" s="14"/>
      <c r="H1" s="14"/>
      <c r="I1" s="14"/>
      <c r="J1" s="14"/>
      <c r="K1" s="14"/>
      <c r="L1" s="14"/>
      <c r="M1" s="14"/>
      <c r="N1" s="82" t="s">
        <v>12</v>
      </c>
      <c r="O1" s="13"/>
    </row>
    <row r="2" spans="1:13" ht="15.75">
      <c r="A2" s="14"/>
      <c r="B2" s="14"/>
      <c r="H2" s="14"/>
      <c r="I2" s="14"/>
      <c r="J2" s="14"/>
      <c r="K2" s="14"/>
      <c r="L2" s="14"/>
      <c r="M2" s="14"/>
    </row>
    <row r="3" spans="1:13" ht="15.75">
      <c r="A3" s="1"/>
      <c r="B3" s="14"/>
      <c r="H3" s="14"/>
      <c r="I3" s="14"/>
      <c r="J3" s="14"/>
      <c r="K3" s="66"/>
      <c r="L3" s="15"/>
      <c r="M3" s="14"/>
    </row>
    <row r="4" spans="1:14" ht="15.75">
      <c r="A4" s="68" t="s">
        <v>70</v>
      </c>
      <c r="B4" s="14"/>
      <c r="H4" s="14"/>
      <c r="I4" s="14"/>
      <c r="J4" s="14"/>
      <c r="K4" s="14"/>
      <c r="L4" s="14"/>
      <c r="M4" s="15"/>
      <c r="N4" s="2" t="s">
        <v>76</v>
      </c>
    </row>
    <row r="5" spans="1:24" ht="15.75">
      <c r="A5" s="68" t="s">
        <v>114</v>
      </c>
      <c r="B5" s="14"/>
      <c r="H5" s="16"/>
      <c r="I5" s="16"/>
      <c r="J5" s="14"/>
      <c r="K5" s="16"/>
      <c r="L5" s="14"/>
      <c r="M5" s="15"/>
      <c r="N5" s="2" t="s">
        <v>125</v>
      </c>
      <c r="X5" s="16"/>
    </row>
    <row r="6" spans="1:24" ht="15.75">
      <c r="A6" s="18"/>
      <c r="B6" s="19"/>
      <c r="C6" s="20"/>
      <c r="D6" s="20"/>
      <c r="E6" s="20"/>
      <c r="F6" s="20"/>
      <c r="G6" s="21"/>
      <c r="H6" s="114" t="s">
        <v>39</v>
      </c>
      <c r="I6" s="115"/>
      <c r="J6" s="114" t="s">
        <v>40</v>
      </c>
      <c r="K6" s="115"/>
      <c r="L6" s="14"/>
      <c r="M6" s="14"/>
      <c r="X6" s="16"/>
    </row>
    <row r="7" spans="1:24" ht="15.75">
      <c r="A7" s="24"/>
      <c r="B7" s="25"/>
      <c r="C7" s="26"/>
      <c r="D7" s="26"/>
      <c r="E7" s="26"/>
      <c r="F7" s="26"/>
      <c r="G7" s="27"/>
      <c r="H7" s="28" t="s">
        <v>20</v>
      </c>
      <c r="I7" s="29" t="s">
        <v>21</v>
      </c>
      <c r="J7" s="28" t="s">
        <v>20</v>
      </c>
      <c r="K7" s="28" t="s">
        <v>21</v>
      </c>
      <c r="L7" s="14"/>
      <c r="M7" s="14"/>
      <c r="T7" s="16" t="s">
        <v>15</v>
      </c>
      <c r="V7" s="16" t="s">
        <v>15</v>
      </c>
      <c r="X7" s="16"/>
    </row>
    <row r="8" spans="1:24" ht="15.75">
      <c r="A8" s="24"/>
      <c r="B8" s="25"/>
      <c r="C8" s="26"/>
      <c r="D8" s="26"/>
      <c r="E8" s="26"/>
      <c r="F8" s="26"/>
      <c r="G8" s="27"/>
      <c r="H8" s="30" t="s">
        <v>22</v>
      </c>
      <c r="I8" s="31" t="s">
        <v>23</v>
      </c>
      <c r="J8" s="30" t="s">
        <v>22</v>
      </c>
      <c r="K8" s="30" t="s">
        <v>23</v>
      </c>
      <c r="L8" s="16"/>
      <c r="M8" s="14"/>
      <c r="T8" s="16" t="s">
        <v>16</v>
      </c>
      <c r="V8" s="16" t="s">
        <v>89</v>
      </c>
      <c r="X8" s="16"/>
    </row>
    <row r="9" spans="1:24" ht="15.75">
      <c r="A9" s="24"/>
      <c r="B9" s="25"/>
      <c r="C9" s="26"/>
      <c r="D9" s="26"/>
      <c r="E9" s="26"/>
      <c r="F9" s="26"/>
      <c r="G9" s="27"/>
      <c r="H9" s="30" t="s">
        <v>18</v>
      </c>
      <c r="I9" s="31" t="s">
        <v>18</v>
      </c>
      <c r="J9" s="30" t="s">
        <v>24</v>
      </c>
      <c r="K9" s="30" t="s">
        <v>25</v>
      </c>
      <c r="L9" s="14"/>
      <c r="M9" s="14"/>
      <c r="T9" s="16" t="s">
        <v>17</v>
      </c>
      <c r="V9" s="16" t="s">
        <v>87</v>
      </c>
      <c r="X9" s="17"/>
    </row>
    <row r="10" spans="1:24" ht="15.75">
      <c r="A10" s="24"/>
      <c r="B10" s="25"/>
      <c r="C10" s="26"/>
      <c r="D10" s="26"/>
      <c r="E10" s="26"/>
      <c r="F10" s="26"/>
      <c r="G10" s="27"/>
      <c r="H10" s="113" t="s">
        <v>115</v>
      </c>
      <c r="I10" s="35" t="s">
        <v>116</v>
      </c>
      <c r="J10" s="34" t="s">
        <v>115</v>
      </c>
      <c r="K10" s="35" t="s">
        <v>116</v>
      </c>
      <c r="L10" s="23"/>
      <c r="M10" s="16"/>
      <c r="T10" s="16" t="s">
        <v>18</v>
      </c>
      <c r="V10" s="16" t="s">
        <v>88</v>
      </c>
      <c r="X10" s="16"/>
    </row>
    <row r="11" spans="1:22" ht="15.75">
      <c r="A11" s="24"/>
      <c r="B11" s="25"/>
      <c r="C11" s="26"/>
      <c r="D11" s="26"/>
      <c r="E11" s="26"/>
      <c r="F11" s="26"/>
      <c r="G11" s="27"/>
      <c r="H11" s="37" t="s">
        <v>19</v>
      </c>
      <c r="I11" s="37" t="s">
        <v>19</v>
      </c>
      <c r="J11" s="22" t="s">
        <v>19</v>
      </c>
      <c r="K11" s="37" t="s">
        <v>19</v>
      </c>
      <c r="L11" s="103"/>
      <c r="M11" s="14"/>
      <c r="T11" s="10" t="s">
        <v>123</v>
      </c>
      <c r="V11" s="10" t="s">
        <v>124</v>
      </c>
    </row>
    <row r="12" spans="1:22" ht="15.75">
      <c r="A12" s="24"/>
      <c r="B12" s="25"/>
      <c r="C12" s="26"/>
      <c r="D12" s="26"/>
      <c r="E12" s="26"/>
      <c r="F12" s="26"/>
      <c r="G12" s="27"/>
      <c r="H12" s="39"/>
      <c r="I12" s="39"/>
      <c r="J12" s="40"/>
      <c r="K12" s="39"/>
      <c r="L12" s="103"/>
      <c r="M12" s="23"/>
      <c r="T12" s="16" t="s">
        <v>19</v>
      </c>
      <c r="V12" s="16" t="s">
        <v>19</v>
      </c>
    </row>
    <row r="13" spans="1:22" ht="15.75">
      <c r="A13" s="24"/>
      <c r="B13" s="25"/>
      <c r="C13" s="26"/>
      <c r="D13" s="26"/>
      <c r="E13" s="26"/>
      <c r="F13" s="26"/>
      <c r="G13" s="99"/>
      <c r="H13" s="39"/>
      <c r="I13" s="39"/>
      <c r="J13" s="40"/>
      <c r="K13" s="39"/>
      <c r="L13" s="103"/>
      <c r="M13" s="23"/>
      <c r="T13" s="16"/>
      <c r="V13" s="16"/>
    </row>
    <row r="14" spans="1:15" ht="15.75">
      <c r="A14" s="24"/>
      <c r="B14" s="69" t="s">
        <v>13</v>
      </c>
      <c r="D14" s="26"/>
      <c r="E14" s="26"/>
      <c r="F14" s="26"/>
      <c r="G14" s="100"/>
      <c r="H14" s="43">
        <v>1129</v>
      </c>
      <c r="I14" s="43">
        <v>11673</v>
      </c>
      <c r="J14" s="42">
        <v>1804</v>
      </c>
      <c r="K14" s="43">
        <v>30102</v>
      </c>
      <c r="L14" s="104"/>
      <c r="M14" s="23"/>
      <c r="N14" s="16"/>
      <c r="O14" s="83" t="s">
        <v>90</v>
      </c>
    </row>
    <row r="15" spans="1:22" ht="15.75">
      <c r="A15" s="24"/>
      <c r="B15" s="26"/>
      <c r="D15" s="26"/>
      <c r="E15" s="26"/>
      <c r="F15" s="26"/>
      <c r="G15" s="99"/>
      <c r="H15" s="39"/>
      <c r="I15" s="39"/>
      <c r="J15" s="45"/>
      <c r="K15" s="39"/>
      <c r="L15" s="103"/>
      <c r="M15" s="23"/>
      <c r="N15" s="16"/>
      <c r="P15" s="32" t="s">
        <v>30</v>
      </c>
      <c r="T15" s="33">
        <v>2806</v>
      </c>
      <c r="U15" s="33"/>
      <c r="V15" s="33">
        <v>2830</v>
      </c>
    </row>
    <row r="16" spans="1:22" ht="15.75">
      <c r="A16" s="24"/>
      <c r="B16" s="26" t="s">
        <v>67</v>
      </c>
      <c r="D16" s="26"/>
      <c r="E16" s="26"/>
      <c r="F16" s="26"/>
      <c r="G16" s="100"/>
      <c r="H16" s="43">
        <v>-1342</v>
      </c>
      <c r="I16" s="43">
        <v>-11789</v>
      </c>
      <c r="J16" s="45">
        <v>-2391</v>
      </c>
      <c r="K16" s="43">
        <v>-29392</v>
      </c>
      <c r="L16" s="104"/>
      <c r="M16" s="23"/>
      <c r="N16" s="16"/>
      <c r="P16" s="32" t="s">
        <v>31</v>
      </c>
      <c r="T16" s="33"/>
      <c r="U16" s="33"/>
      <c r="V16" s="33"/>
    </row>
    <row r="17" spans="1:22" ht="15.75">
      <c r="A17" s="24"/>
      <c r="B17" s="26"/>
      <c r="D17" s="26"/>
      <c r="E17" s="26"/>
      <c r="F17" s="26"/>
      <c r="G17" s="99"/>
      <c r="H17" s="46"/>
      <c r="I17" s="46"/>
      <c r="J17" s="42"/>
      <c r="K17" s="46"/>
      <c r="L17" s="105"/>
      <c r="M17" s="36"/>
      <c r="N17" s="16"/>
      <c r="P17" s="32" t="s">
        <v>32</v>
      </c>
      <c r="T17" s="33"/>
      <c r="U17" s="33"/>
      <c r="V17" s="33"/>
    </row>
    <row r="18" spans="1:22" ht="15.75">
      <c r="A18" s="24"/>
      <c r="B18" s="26" t="s">
        <v>71</v>
      </c>
      <c r="D18" s="26"/>
      <c r="E18" s="26"/>
      <c r="F18" s="26"/>
      <c r="G18" s="100"/>
      <c r="H18" s="73">
        <v>80</v>
      </c>
      <c r="I18" s="73">
        <v>142</v>
      </c>
      <c r="J18" s="70">
        <v>287</v>
      </c>
      <c r="K18" s="73">
        <v>542</v>
      </c>
      <c r="L18" s="104"/>
      <c r="M18" s="23"/>
      <c r="N18" s="16"/>
      <c r="P18" s="32" t="s">
        <v>33</v>
      </c>
      <c r="T18" s="33">
        <v>208</v>
      </c>
      <c r="U18" s="38"/>
      <c r="V18" s="33">
        <v>208</v>
      </c>
    </row>
    <row r="19" spans="1:22" ht="15.75">
      <c r="A19" s="24"/>
      <c r="B19" s="26"/>
      <c r="D19" s="26"/>
      <c r="E19" s="26"/>
      <c r="F19" s="26"/>
      <c r="G19" s="99"/>
      <c r="H19" s="71"/>
      <c r="I19" s="71"/>
      <c r="J19" s="45"/>
      <c r="K19" s="71"/>
      <c r="L19" s="106"/>
      <c r="M19" s="23"/>
      <c r="N19" s="16"/>
      <c r="P19" s="32" t="s">
        <v>91</v>
      </c>
      <c r="T19" s="33">
        <v>3886</v>
      </c>
      <c r="U19" s="38"/>
      <c r="V19" s="33">
        <v>2183</v>
      </c>
    </row>
    <row r="20" spans="1:22" ht="15.75">
      <c r="A20" s="24"/>
      <c r="B20" s="26" t="s">
        <v>122</v>
      </c>
      <c r="D20" s="26"/>
      <c r="E20" s="26"/>
      <c r="F20" s="26"/>
      <c r="G20" s="99"/>
      <c r="H20" s="42">
        <f>+H14+H16+H18</f>
        <v>-133</v>
      </c>
      <c r="I20" s="42">
        <f>+I14+I16+I18</f>
        <v>26</v>
      </c>
      <c r="J20" s="42">
        <f>+J14+J16+J18</f>
        <v>-300</v>
      </c>
      <c r="K20" s="42">
        <f>+K14+K16+K18</f>
        <v>1252</v>
      </c>
      <c r="L20" s="105"/>
      <c r="M20" s="25"/>
      <c r="N20" s="16"/>
      <c r="T20" s="41">
        <f>SUM(T15:T19)</f>
        <v>6900</v>
      </c>
      <c r="U20" s="33"/>
      <c r="V20" s="41">
        <f>SUM(V15:V19)</f>
        <v>5221</v>
      </c>
    </row>
    <row r="21" spans="1:22" ht="15.75">
      <c r="A21" s="24"/>
      <c r="B21" s="26"/>
      <c r="D21" s="26"/>
      <c r="E21" s="26"/>
      <c r="F21" s="26"/>
      <c r="G21" s="99"/>
      <c r="H21" s="39"/>
      <c r="I21" s="39"/>
      <c r="J21" s="45"/>
      <c r="K21" s="39"/>
      <c r="L21" s="105"/>
      <c r="M21" s="25"/>
      <c r="N21" s="16"/>
      <c r="O21" s="83" t="s">
        <v>26</v>
      </c>
      <c r="T21" s="33"/>
      <c r="U21" s="33"/>
      <c r="V21" s="33"/>
    </row>
    <row r="22" spans="1:22" ht="15.75">
      <c r="A22" s="24"/>
      <c r="B22" s="26" t="s">
        <v>14</v>
      </c>
      <c r="D22" s="26"/>
      <c r="E22" s="26"/>
      <c r="F22" s="26"/>
      <c r="G22" s="100"/>
      <c r="H22" s="43">
        <v>-209</v>
      </c>
      <c r="I22" s="43">
        <v>-255</v>
      </c>
      <c r="J22" s="42">
        <v>-409</v>
      </c>
      <c r="K22" s="43">
        <v>-465</v>
      </c>
      <c r="L22" s="104"/>
      <c r="M22" s="44"/>
      <c r="N22" s="16"/>
      <c r="P22" s="32" t="s">
        <v>5</v>
      </c>
      <c r="T22" s="33">
        <v>415</v>
      </c>
      <c r="U22" s="33"/>
      <c r="V22" s="33">
        <v>423</v>
      </c>
    </row>
    <row r="23" spans="1:22" ht="15.75">
      <c r="A23" s="24"/>
      <c r="B23" s="26"/>
      <c r="D23" s="26"/>
      <c r="E23" s="26"/>
      <c r="F23" s="26"/>
      <c r="G23" s="99"/>
      <c r="H23" s="39"/>
      <c r="I23" s="39"/>
      <c r="J23" s="45"/>
      <c r="K23" s="39"/>
      <c r="L23" s="107"/>
      <c r="M23" s="25"/>
      <c r="N23" s="16"/>
      <c r="P23" s="32" t="s">
        <v>6</v>
      </c>
      <c r="T23" s="33">
        <v>5769</v>
      </c>
      <c r="U23" s="38"/>
      <c r="V23" s="33">
        <v>10711</v>
      </c>
    </row>
    <row r="24" spans="1:22" ht="15.75">
      <c r="A24" s="24"/>
      <c r="B24" s="26" t="s">
        <v>72</v>
      </c>
      <c r="D24" s="26"/>
      <c r="E24" s="26"/>
      <c r="F24" s="26"/>
      <c r="G24" s="100"/>
      <c r="H24" s="73">
        <v>0</v>
      </c>
      <c r="I24" s="73">
        <v>0</v>
      </c>
      <c r="J24" s="72">
        <v>0</v>
      </c>
      <c r="K24" s="73">
        <v>0</v>
      </c>
      <c r="L24" s="105"/>
      <c r="M24" s="25"/>
      <c r="N24" s="16"/>
      <c r="P24" s="32" t="s">
        <v>7</v>
      </c>
      <c r="T24" s="33">
        <v>16949</v>
      </c>
      <c r="U24" s="38"/>
      <c r="V24" s="33">
        <v>16728</v>
      </c>
    </row>
    <row r="25" spans="1:22" ht="15.75">
      <c r="A25" s="24"/>
      <c r="B25" s="69" t="s">
        <v>119</v>
      </c>
      <c r="D25" s="26"/>
      <c r="E25" s="26"/>
      <c r="F25" s="26"/>
      <c r="G25" s="102"/>
      <c r="H25" s="75">
        <f>SUM(H20:H24)</f>
        <v>-342</v>
      </c>
      <c r="I25" s="75">
        <f>SUM(I20:I24)</f>
        <v>-229</v>
      </c>
      <c r="J25" s="75">
        <f>SUM(J20:J24)</f>
        <v>-709</v>
      </c>
      <c r="K25" s="75">
        <f>SUM(K20:K24)</f>
        <v>787</v>
      </c>
      <c r="L25" s="106"/>
      <c r="M25" s="25"/>
      <c r="N25" s="16"/>
      <c r="P25" s="32" t="s">
        <v>8</v>
      </c>
      <c r="T25" s="33">
        <v>4042</v>
      </c>
      <c r="U25" s="38"/>
      <c r="V25" s="33">
        <v>3692</v>
      </c>
    </row>
    <row r="26" spans="1:22" ht="15.75">
      <c r="A26" s="24"/>
      <c r="B26" s="26"/>
      <c r="D26" s="26"/>
      <c r="E26" s="26"/>
      <c r="F26" s="26"/>
      <c r="G26" s="101"/>
      <c r="H26" s="54"/>
      <c r="I26" s="54"/>
      <c r="J26" s="42"/>
      <c r="K26" s="54"/>
      <c r="L26" s="105"/>
      <c r="M26" s="47"/>
      <c r="N26" s="16"/>
      <c r="P26" s="32" t="s">
        <v>4</v>
      </c>
      <c r="T26" s="33">
        <v>2774</v>
      </c>
      <c r="U26" s="33"/>
      <c r="V26" s="33">
        <v>3560</v>
      </c>
    </row>
    <row r="27" spans="1:22" ht="15.75">
      <c r="A27" s="24"/>
      <c r="B27" s="26" t="s">
        <v>0</v>
      </c>
      <c r="D27" s="26"/>
      <c r="E27" s="26"/>
      <c r="F27" s="26"/>
      <c r="G27" s="102"/>
      <c r="H27" s="73">
        <v>0</v>
      </c>
      <c r="I27" s="73">
        <v>118</v>
      </c>
      <c r="J27" s="72">
        <v>0</v>
      </c>
      <c r="K27" s="73">
        <v>-222</v>
      </c>
      <c r="L27" s="104"/>
      <c r="M27" s="25"/>
      <c r="N27" s="16"/>
      <c r="P27" s="48"/>
      <c r="T27" s="41">
        <f>SUM(T22:T26)</f>
        <v>29949</v>
      </c>
      <c r="U27" s="33"/>
      <c r="V27" s="41">
        <f>SUM(V22:V26)</f>
        <v>35114</v>
      </c>
    </row>
    <row r="28" spans="1:22" ht="15.75">
      <c r="A28" s="24"/>
      <c r="B28" s="69" t="s">
        <v>120</v>
      </c>
      <c r="D28" s="26"/>
      <c r="E28" s="26"/>
      <c r="F28" s="26"/>
      <c r="G28" s="102"/>
      <c r="H28" s="75">
        <f>SUM(H25:H27)</f>
        <v>-342</v>
      </c>
      <c r="I28" s="75">
        <f>SUM(I25:I27)</f>
        <v>-111</v>
      </c>
      <c r="J28" s="75">
        <f>SUM(J25:J27)</f>
        <v>-709</v>
      </c>
      <c r="K28" s="75">
        <f>SUM(K25:K27)</f>
        <v>565</v>
      </c>
      <c r="L28" s="106"/>
      <c r="M28" s="44"/>
      <c r="N28" s="16"/>
      <c r="P28" s="48"/>
      <c r="T28" s="33"/>
      <c r="U28" s="33"/>
      <c r="V28" s="33"/>
    </row>
    <row r="29" spans="1:22" ht="15.75">
      <c r="A29" s="24"/>
      <c r="B29" s="25"/>
      <c r="D29" s="26"/>
      <c r="E29" s="26"/>
      <c r="F29" s="26"/>
      <c r="G29" s="101"/>
      <c r="H29" s="39"/>
      <c r="I29" s="39"/>
      <c r="J29" s="45"/>
      <c r="K29" s="39"/>
      <c r="L29" s="106"/>
      <c r="M29" s="25"/>
      <c r="N29" s="16"/>
      <c r="O29" s="83" t="s">
        <v>27</v>
      </c>
      <c r="T29" s="49"/>
      <c r="U29" s="49"/>
      <c r="V29" s="49"/>
    </row>
    <row r="30" spans="1:22" ht="15.75">
      <c r="A30" s="24"/>
      <c r="B30" s="26" t="s">
        <v>73</v>
      </c>
      <c r="D30" s="26"/>
      <c r="E30" s="26"/>
      <c r="F30" s="26"/>
      <c r="G30" s="101"/>
      <c r="H30" s="72">
        <v>0</v>
      </c>
      <c r="I30" s="72">
        <v>0</v>
      </c>
      <c r="J30" s="72">
        <v>0</v>
      </c>
      <c r="K30" s="73">
        <v>0</v>
      </c>
      <c r="L30" s="104"/>
      <c r="M30" s="44"/>
      <c r="N30" s="16"/>
      <c r="P30" s="32" t="s">
        <v>36</v>
      </c>
      <c r="T30" s="49">
        <v>7668</v>
      </c>
      <c r="U30" s="49"/>
      <c r="V30" s="49">
        <v>9005</v>
      </c>
    </row>
    <row r="31" spans="1:22" ht="16.5" thickBot="1">
      <c r="A31" s="24"/>
      <c r="B31" s="74" t="s">
        <v>121</v>
      </c>
      <c r="D31" s="26"/>
      <c r="E31" s="26"/>
      <c r="F31" s="26"/>
      <c r="G31" s="101"/>
      <c r="H31" s="76">
        <f>+H28-H30</f>
        <v>-342</v>
      </c>
      <c r="I31" s="76">
        <f>+I28-I30</f>
        <v>-111</v>
      </c>
      <c r="J31" s="76">
        <f>+J28-J30</f>
        <v>-709</v>
      </c>
      <c r="K31" s="76">
        <f>+K28-K30</f>
        <v>565</v>
      </c>
      <c r="L31" s="105"/>
      <c r="M31" s="44"/>
      <c r="N31" s="16"/>
      <c r="P31" s="32" t="s">
        <v>9</v>
      </c>
      <c r="T31" s="49">
        <v>5012</v>
      </c>
      <c r="U31" s="49"/>
      <c r="V31" s="49">
        <v>5915</v>
      </c>
    </row>
    <row r="32" spans="1:22" ht="16.5" thickTop="1">
      <c r="A32" s="24"/>
      <c r="B32" s="25"/>
      <c r="D32" s="26"/>
      <c r="E32" s="26"/>
      <c r="F32" s="26"/>
      <c r="G32" s="27"/>
      <c r="H32" s="42"/>
      <c r="I32" s="45"/>
      <c r="J32" s="56"/>
      <c r="K32" s="45"/>
      <c r="L32" s="25"/>
      <c r="M32" s="44"/>
      <c r="N32" s="16"/>
      <c r="P32" s="32" t="s">
        <v>10</v>
      </c>
      <c r="T32" s="49">
        <v>3588</v>
      </c>
      <c r="U32" s="49"/>
      <c r="V32" s="49">
        <v>3936</v>
      </c>
    </row>
    <row r="33" spans="1:22" ht="15.75">
      <c r="A33" s="24"/>
      <c r="B33" s="26"/>
      <c r="D33" s="26"/>
      <c r="E33" s="26"/>
      <c r="F33" s="26"/>
      <c r="G33" s="27"/>
      <c r="H33" s="45"/>
      <c r="I33" s="39"/>
      <c r="J33" s="27"/>
      <c r="K33" s="39"/>
      <c r="L33" s="44"/>
      <c r="M33" s="25"/>
      <c r="N33" s="16"/>
      <c r="P33" s="32" t="s">
        <v>0</v>
      </c>
      <c r="T33" s="49">
        <v>0</v>
      </c>
      <c r="U33" s="49"/>
      <c r="V33" s="49">
        <v>0</v>
      </c>
    </row>
    <row r="34" spans="1:22" ht="15.75">
      <c r="A34" s="24"/>
      <c r="B34" s="26"/>
      <c r="D34" s="26"/>
      <c r="E34" s="26"/>
      <c r="F34" s="26"/>
      <c r="G34" s="27"/>
      <c r="H34" s="45"/>
      <c r="I34" s="39"/>
      <c r="J34" s="27"/>
      <c r="K34" s="39"/>
      <c r="L34" s="25"/>
      <c r="M34" s="25"/>
      <c r="N34" s="16"/>
      <c r="P34" s="48"/>
      <c r="T34" s="50">
        <f>SUM(T30:T33)</f>
        <v>16268</v>
      </c>
      <c r="U34" s="49"/>
      <c r="V34" s="50">
        <f>SUM(V30:V33)</f>
        <v>18856</v>
      </c>
    </row>
    <row r="35" spans="1:22" ht="15.75">
      <c r="A35" s="24"/>
      <c r="B35" s="77" t="s">
        <v>74</v>
      </c>
      <c r="D35" s="78"/>
      <c r="E35" s="78"/>
      <c r="F35" s="78"/>
      <c r="G35" s="79"/>
      <c r="H35" s="108">
        <f>+H31/40998.975*100</f>
        <v>-0.8341671956433058</v>
      </c>
      <c r="I35" s="108">
        <f>+I31/40998.975*100</f>
        <v>-0.27073847577896765</v>
      </c>
      <c r="J35" s="108">
        <f>+J31/40998.975*100</f>
        <v>-1.7293115254710636</v>
      </c>
      <c r="K35" s="108">
        <f>+K31/40998.975*100</f>
        <v>1.3780832325686192</v>
      </c>
      <c r="L35" s="44"/>
      <c r="M35" s="25"/>
      <c r="N35" s="16"/>
      <c r="P35" s="48"/>
      <c r="T35" s="49"/>
      <c r="U35" s="49"/>
      <c r="V35" s="49"/>
    </row>
    <row r="36" spans="1:22" ht="15.75">
      <c r="A36" s="24"/>
      <c r="B36" s="25"/>
      <c r="D36" s="26"/>
      <c r="E36" s="26"/>
      <c r="F36" s="26"/>
      <c r="G36" s="27"/>
      <c r="H36" s="39"/>
      <c r="I36" s="39"/>
      <c r="J36" s="14"/>
      <c r="K36" s="39"/>
      <c r="L36" s="25"/>
      <c r="M36" s="44"/>
      <c r="N36" s="16"/>
      <c r="O36" s="83" t="s">
        <v>77</v>
      </c>
      <c r="T36" s="51">
        <f>+T27-T34</f>
        <v>13681</v>
      </c>
      <c r="U36" s="49"/>
      <c r="V36" s="51">
        <f>+V27-V34</f>
        <v>16258</v>
      </c>
    </row>
    <row r="37" spans="1:22" ht="16.5" thickBot="1">
      <c r="A37" s="24"/>
      <c r="B37" s="74"/>
      <c r="D37" s="26"/>
      <c r="E37" s="26"/>
      <c r="F37" s="26"/>
      <c r="G37" s="27"/>
      <c r="H37" s="39"/>
      <c r="I37" s="39"/>
      <c r="J37" s="14"/>
      <c r="K37" s="39"/>
      <c r="L37" s="25"/>
      <c r="M37" s="25"/>
      <c r="N37" s="16"/>
      <c r="T37" s="52">
        <f>+T20+T36</f>
        <v>20581</v>
      </c>
      <c r="U37" s="49"/>
      <c r="V37" s="52">
        <f>+V20+V36</f>
        <v>21479</v>
      </c>
    </row>
    <row r="38" spans="1:22" ht="16.5" thickTop="1">
      <c r="A38" s="24"/>
      <c r="B38" s="25"/>
      <c r="C38" s="25"/>
      <c r="D38" s="26"/>
      <c r="E38" s="26"/>
      <c r="F38" s="26"/>
      <c r="G38" s="27"/>
      <c r="H38" s="45"/>
      <c r="I38" s="39"/>
      <c r="J38" s="27"/>
      <c r="K38" s="39"/>
      <c r="L38" s="25"/>
      <c r="M38" s="44"/>
      <c r="N38" s="16"/>
      <c r="T38" s="49"/>
      <c r="U38" s="49"/>
      <c r="V38" s="49"/>
    </row>
    <row r="39" spans="1:22" ht="15.75">
      <c r="A39" s="62"/>
      <c r="B39" s="25"/>
      <c r="C39" s="25"/>
      <c r="D39" s="26"/>
      <c r="E39" s="26"/>
      <c r="F39" s="26"/>
      <c r="G39" s="27"/>
      <c r="H39" s="45"/>
      <c r="I39" s="39"/>
      <c r="J39" s="27"/>
      <c r="K39" s="39"/>
      <c r="L39" s="55"/>
      <c r="M39" s="25"/>
      <c r="N39" s="16"/>
      <c r="O39" s="84" t="s">
        <v>3</v>
      </c>
      <c r="T39" s="53">
        <v>40999</v>
      </c>
      <c r="U39" s="53"/>
      <c r="V39" s="53">
        <v>40999</v>
      </c>
    </row>
    <row r="40" spans="1:22" ht="15.75">
      <c r="A40" s="81" t="s">
        <v>75</v>
      </c>
      <c r="B40" s="19"/>
      <c r="C40" s="20"/>
      <c r="D40" s="20"/>
      <c r="E40" s="20"/>
      <c r="F40" s="20"/>
      <c r="G40" s="20"/>
      <c r="H40" s="19"/>
      <c r="I40" s="19"/>
      <c r="J40" s="19"/>
      <c r="K40" s="19"/>
      <c r="L40" s="25"/>
      <c r="M40" s="25"/>
      <c r="N40" s="16"/>
      <c r="O40" s="84" t="s">
        <v>11</v>
      </c>
      <c r="P40" s="32"/>
      <c r="T40" s="53"/>
      <c r="U40" s="53"/>
      <c r="V40" s="53"/>
    </row>
    <row r="41" spans="1:22" ht="15.75">
      <c r="A41" s="74" t="s">
        <v>112</v>
      </c>
      <c r="B41" s="25"/>
      <c r="C41" s="26"/>
      <c r="D41" s="26"/>
      <c r="E41" s="26"/>
      <c r="F41" s="26"/>
      <c r="G41" s="26"/>
      <c r="H41" s="25"/>
      <c r="I41" s="25"/>
      <c r="J41" s="25"/>
      <c r="K41" s="25"/>
      <c r="L41" s="25"/>
      <c r="M41" s="25"/>
      <c r="N41" s="16"/>
      <c r="O41" s="32"/>
      <c r="P41" s="32" t="s">
        <v>99</v>
      </c>
      <c r="T41" s="53">
        <v>5548</v>
      </c>
      <c r="U41" s="53"/>
      <c r="V41" s="53">
        <v>5548</v>
      </c>
    </row>
    <row r="42" spans="1:22" ht="15.75">
      <c r="A42" s="25"/>
      <c r="B42" s="25"/>
      <c r="C42" s="26"/>
      <c r="D42" s="26"/>
      <c r="E42" s="26"/>
      <c r="F42" s="26"/>
      <c r="G42" s="26"/>
      <c r="H42" s="25"/>
      <c r="I42" s="25"/>
      <c r="J42" s="25"/>
      <c r="K42" s="25"/>
      <c r="L42" s="44"/>
      <c r="M42" s="55"/>
      <c r="N42" s="16"/>
      <c r="P42" s="4" t="s">
        <v>108</v>
      </c>
      <c r="T42" s="51">
        <v>-27368</v>
      </c>
      <c r="U42" s="53"/>
      <c r="V42" s="51">
        <v>-26659</v>
      </c>
    </row>
    <row r="43" spans="1:22" ht="15.75">
      <c r="A43" s="25"/>
      <c r="B43" s="25"/>
      <c r="C43" s="26"/>
      <c r="D43" s="26"/>
      <c r="E43" s="26"/>
      <c r="F43" s="26"/>
      <c r="G43" s="26"/>
      <c r="H43" s="25"/>
      <c r="I43" s="25"/>
      <c r="J43" s="25"/>
      <c r="K43" s="25"/>
      <c r="L43" s="25"/>
      <c r="M43" s="25"/>
      <c r="N43" s="16"/>
      <c r="O43" s="84" t="s">
        <v>28</v>
      </c>
      <c r="P43" s="48"/>
      <c r="T43" s="53">
        <f>SUM(T39:T42)</f>
        <v>19179</v>
      </c>
      <c r="U43" s="53"/>
      <c r="V43" s="53">
        <f>SUM(V39:V42)</f>
        <v>19888</v>
      </c>
    </row>
    <row r="44" spans="1:22" ht="15.75">
      <c r="A44" s="25"/>
      <c r="B44" s="25"/>
      <c r="C44" s="26"/>
      <c r="D44" s="26"/>
      <c r="E44" s="26"/>
      <c r="F44" s="26"/>
      <c r="G44" s="26"/>
      <c r="H44" s="25"/>
      <c r="I44" s="25"/>
      <c r="J44" s="25"/>
      <c r="K44" s="25"/>
      <c r="L44" s="25"/>
      <c r="M44" s="25"/>
      <c r="N44" s="16"/>
      <c r="O44" s="32"/>
      <c r="P44" s="48"/>
      <c r="T44" s="53"/>
      <c r="U44" s="53"/>
      <c r="V44" s="53"/>
    </row>
    <row r="45" spans="1:22" ht="15.75">
      <c r="A45" s="25"/>
      <c r="B45" s="25"/>
      <c r="C45" s="26"/>
      <c r="D45" s="26"/>
      <c r="E45" s="26"/>
      <c r="F45" s="26"/>
      <c r="G45" s="26"/>
      <c r="H45" s="25"/>
      <c r="I45" s="25"/>
      <c r="J45" s="25"/>
      <c r="K45" s="25"/>
      <c r="L45" s="25"/>
      <c r="M45" s="44"/>
      <c r="N45" s="16"/>
      <c r="O45" s="32" t="s">
        <v>34</v>
      </c>
      <c r="P45" s="48"/>
      <c r="T45" s="53"/>
      <c r="U45" s="53"/>
      <c r="V45" s="53"/>
    </row>
    <row r="46" spans="1:22" ht="15.75">
      <c r="A46" s="25"/>
      <c r="B46" s="25"/>
      <c r="C46" s="26"/>
      <c r="D46" s="26"/>
      <c r="E46" s="26"/>
      <c r="F46" s="26"/>
      <c r="G46" s="26"/>
      <c r="H46" s="25"/>
      <c r="I46" s="25"/>
      <c r="J46" s="25"/>
      <c r="K46" s="25"/>
      <c r="L46" s="25"/>
      <c r="M46" s="25"/>
      <c r="N46" s="16"/>
      <c r="P46" s="48"/>
      <c r="T46" s="53"/>
      <c r="U46" s="53"/>
      <c r="V46" s="53"/>
    </row>
    <row r="47" spans="1:22" ht="15.75">
      <c r="A47" s="80"/>
      <c r="B47" s="25"/>
      <c r="C47" s="26"/>
      <c r="D47" s="26"/>
      <c r="E47" s="26"/>
      <c r="F47" s="26"/>
      <c r="G47" s="26"/>
      <c r="H47" s="25"/>
      <c r="I47" s="25"/>
      <c r="J47" s="25"/>
      <c r="K47" s="25"/>
      <c r="L47" s="47"/>
      <c r="M47" s="25"/>
      <c r="N47" s="16"/>
      <c r="O47" s="84" t="s">
        <v>35</v>
      </c>
      <c r="P47" s="32"/>
      <c r="T47" s="53"/>
      <c r="U47" s="53"/>
      <c r="V47" s="53"/>
    </row>
    <row r="48" spans="1:22" ht="15.75">
      <c r="A48" s="25"/>
      <c r="B48" s="25"/>
      <c r="C48" s="26"/>
      <c r="D48" s="26"/>
      <c r="E48" s="26"/>
      <c r="F48" s="26"/>
      <c r="G48" s="26"/>
      <c r="H48" s="25"/>
      <c r="I48" s="25"/>
      <c r="J48" s="25"/>
      <c r="K48" s="25"/>
      <c r="L48" s="25"/>
      <c r="M48" s="25"/>
      <c r="N48" s="16"/>
      <c r="O48" s="32"/>
      <c r="P48" s="32" t="s">
        <v>37</v>
      </c>
      <c r="T48" s="53">
        <v>1402</v>
      </c>
      <c r="U48" s="53"/>
      <c r="V48" s="53">
        <v>1591</v>
      </c>
    </row>
    <row r="49" spans="1:22" ht="15.75">
      <c r="A49" s="25"/>
      <c r="B49" s="67"/>
      <c r="C49" s="26"/>
      <c r="D49" s="26"/>
      <c r="E49" s="26"/>
      <c r="F49" s="26"/>
      <c r="G49" s="26"/>
      <c r="H49" s="25"/>
      <c r="I49" s="25"/>
      <c r="J49" s="25"/>
      <c r="K49" s="25"/>
      <c r="L49" s="25"/>
      <c r="M49" s="25"/>
      <c r="N49" s="16"/>
      <c r="O49" s="32"/>
      <c r="P49" s="32" t="s">
        <v>38</v>
      </c>
      <c r="T49" s="53">
        <v>0</v>
      </c>
      <c r="U49" s="53"/>
      <c r="V49" s="53">
        <v>0</v>
      </c>
    </row>
    <row r="50" spans="1:22" ht="16.5" thickBot="1">
      <c r="A50" s="44"/>
      <c r="B50" s="44"/>
      <c r="C50" s="16"/>
      <c r="H50" s="49"/>
      <c r="I50" s="49"/>
      <c r="J50" s="49"/>
      <c r="M50" s="47"/>
      <c r="N50" s="16"/>
      <c r="T50" s="52">
        <f>SUM(T43:T49)</f>
        <v>20581</v>
      </c>
      <c r="U50" s="49"/>
      <c r="V50" s="52">
        <f>SUM(V43:V49)</f>
        <v>21479</v>
      </c>
    </row>
    <row r="51" spans="1:22" ht="16.5" thickTop="1">
      <c r="A51" s="25"/>
      <c r="B51" s="25"/>
      <c r="C51" s="16"/>
      <c r="M51" s="25"/>
      <c r="N51" s="16"/>
      <c r="T51" s="49"/>
      <c r="U51" s="49"/>
      <c r="V51" s="49"/>
    </row>
    <row r="52" spans="1:22" ht="15.75">
      <c r="A52" s="25"/>
      <c r="B52" s="25"/>
      <c r="H52" s="49"/>
      <c r="I52" s="49"/>
      <c r="J52" s="49"/>
      <c r="M52" s="25"/>
      <c r="N52" s="16"/>
      <c r="O52" s="83" t="s">
        <v>29</v>
      </c>
      <c r="T52" s="49">
        <f>(+T43)/40999*100</f>
        <v>46.77918973633503</v>
      </c>
      <c r="V52" s="49">
        <f>(+V43)/40999*100</f>
        <v>48.50850020732213</v>
      </c>
    </row>
    <row r="53" spans="1:2" ht="15.75">
      <c r="A53" s="44"/>
      <c r="B53" s="44"/>
    </row>
    <row r="54" spans="1:22" ht="15.75">
      <c r="A54" s="25"/>
      <c r="B54" s="25"/>
      <c r="T54" s="98">
        <f>+T50-T37</f>
        <v>0</v>
      </c>
      <c r="V54" s="98">
        <f>+V50-V37</f>
        <v>0</v>
      </c>
    </row>
    <row r="55" spans="1:15" ht="15.75">
      <c r="A55" s="44"/>
      <c r="B55" s="44"/>
      <c r="O55" s="83" t="s">
        <v>78</v>
      </c>
    </row>
    <row r="56" spans="1:15" ht="15.75">
      <c r="A56" s="25"/>
      <c r="B56" s="25"/>
      <c r="O56" s="83" t="s">
        <v>113</v>
      </c>
    </row>
    <row r="57" spans="1:2" ht="15.75">
      <c r="A57" s="25"/>
      <c r="B57" s="25"/>
    </row>
    <row r="58" spans="1:2" ht="15.75">
      <c r="A58" s="55"/>
      <c r="B58" s="55"/>
    </row>
    <row r="59" spans="1:8" ht="15.75">
      <c r="A59" s="25"/>
      <c r="B59" s="25"/>
      <c r="H59" s="49"/>
    </row>
    <row r="60" spans="1:2" ht="15.75">
      <c r="A60" s="44"/>
      <c r="B60" s="44"/>
    </row>
    <row r="61" spans="1:2" ht="15.75">
      <c r="A61" s="25"/>
      <c r="B61" s="25"/>
    </row>
    <row r="62" spans="1:2" ht="15.75">
      <c r="A62" s="57"/>
      <c r="B62" s="57"/>
    </row>
    <row r="63" spans="1:2" ht="15.75">
      <c r="A63" s="58"/>
      <c r="B63" s="58"/>
    </row>
    <row r="64" spans="1:2" ht="15.75">
      <c r="A64" s="25"/>
      <c r="B64" s="25"/>
    </row>
    <row r="65" spans="1:2" ht="15.75">
      <c r="A65" s="58"/>
      <c r="B65" s="58"/>
    </row>
    <row r="66" spans="1:2" ht="15.75">
      <c r="A66" s="25"/>
      <c r="B66" s="25"/>
    </row>
    <row r="67" spans="1:2" ht="15.75">
      <c r="A67" s="59"/>
      <c r="B67" s="59"/>
    </row>
    <row r="68" spans="1:12" ht="15.75">
      <c r="A68" s="25"/>
      <c r="L68" s="25"/>
    </row>
    <row r="69" spans="1:12" ht="15.75">
      <c r="A69" s="25"/>
      <c r="L69" s="25"/>
    </row>
    <row r="70" spans="1:12" ht="15.75">
      <c r="A70" s="25"/>
      <c r="L70" s="44"/>
    </row>
    <row r="71" spans="1:13" ht="15.75">
      <c r="A71" s="25"/>
      <c r="L71" s="25"/>
      <c r="M71" s="25"/>
    </row>
    <row r="72" spans="1:13" ht="15.75">
      <c r="A72" s="25"/>
      <c r="L72" s="25"/>
      <c r="M72" s="25"/>
    </row>
    <row r="73" spans="1:13" ht="15.75">
      <c r="A73" s="26"/>
      <c r="L73" s="25"/>
      <c r="M73" s="44"/>
    </row>
    <row r="74" spans="1:13" ht="15.75">
      <c r="A74" s="26"/>
      <c r="L74" s="25"/>
      <c r="M74" s="25"/>
    </row>
    <row r="75" spans="1:13" ht="15.75">
      <c r="A75" s="26"/>
      <c r="L75" s="25"/>
      <c r="M75" s="25"/>
    </row>
    <row r="76" spans="1:13" ht="15.75">
      <c r="A76" s="26"/>
      <c r="L76" s="25"/>
      <c r="M76" s="25"/>
    </row>
    <row r="77" spans="1:22" s="61" customFormat="1" ht="15.75" customHeight="1">
      <c r="A77" s="26"/>
      <c r="B77" s="4"/>
      <c r="C77" s="4"/>
      <c r="D77" s="4"/>
      <c r="E77" s="4"/>
      <c r="F77" s="4"/>
      <c r="G77" s="4"/>
      <c r="H77" s="4"/>
      <c r="I77" s="4"/>
      <c r="J77" s="4"/>
      <c r="K77" s="4"/>
      <c r="L77" s="60"/>
      <c r="M77" s="25"/>
      <c r="N77" s="4"/>
      <c r="O77" s="4"/>
      <c r="P77" s="4"/>
      <c r="Q77" s="4"/>
      <c r="R77" s="4"/>
      <c r="S77" s="4"/>
      <c r="T77" s="4"/>
      <c r="U77" s="4"/>
      <c r="V77" s="4"/>
    </row>
    <row r="78" spans="1:13" ht="15.75">
      <c r="A78" s="26"/>
      <c r="L78" s="25"/>
      <c r="M78" s="25"/>
    </row>
    <row r="79" spans="1:13" ht="15.75">
      <c r="A79" s="26"/>
      <c r="L79" s="25"/>
      <c r="M79" s="25"/>
    </row>
    <row r="80" spans="1:22" ht="15.75">
      <c r="A80" s="26"/>
      <c r="L80" s="25"/>
      <c r="M80" s="60"/>
      <c r="N80" s="61"/>
      <c r="O80" s="61"/>
      <c r="P80" s="61"/>
      <c r="Q80" s="61"/>
      <c r="R80" s="61"/>
      <c r="S80" s="61"/>
      <c r="T80" s="61"/>
      <c r="U80" s="61"/>
      <c r="V80" s="61"/>
    </row>
    <row r="81" spans="1:13" ht="15.75">
      <c r="A81" s="26"/>
      <c r="L81" s="25"/>
      <c r="M81" s="25"/>
    </row>
    <row r="82" spans="1:13" ht="15.75">
      <c r="A82" s="26"/>
      <c r="L82" s="25"/>
      <c r="M82" s="25"/>
    </row>
    <row r="83" spans="1:13" ht="15.75">
      <c r="A83" s="26"/>
      <c r="L83" s="25"/>
      <c r="M83" s="25"/>
    </row>
    <row r="84" spans="1:13" ht="15.75">
      <c r="A84" s="26"/>
      <c r="L84" s="25"/>
      <c r="M84" s="25"/>
    </row>
    <row r="85" spans="1:13" ht="15.75">
      <c r="A85" s="26"/>
      <c r="L85" s="25"/>
      <c r="M85" s="25"/>
    </row>
    <row r="86" spans="1:13" ht="15.75">
      <c r="A86" s="26"/>
      <c r="L86" s="25"/>
      <c r="M86" s="25"/>
    </row>
    <row r="87" spans="1:13" ht="15.75">
      <c r="A87" s="26"/>
      <c r="L87" s="25"/>
      <c r="M87" s="25"/>
    </row>
    <row r="88" spans="12:13" ht="15.75">
      <c r="L88" s="25"/>
      <c r="M88" s="25"/>
    </row>
    <row r="89" spans="12:13" ht="15.75">
      <c r="L89" s="25"/>
      <c r="M89" s="25"/>
    </row>
    <row r="90" spans="12:13" ht="15.75">
      <c r="L90" s="25"/>
      <c r="M90" s="25"/>
    </row>
    <row r="91" spans="12:13" ht="15.75">
      <c r="L91" s="25"/>
      <c r="M91" s="25"/>
    </row>
    <row r="92" spans="12:13" ht="15.75">
      <c r="L92" s="25"/>
      <c r="M92" s="25"/>
    </row>
    <row r="93" spans="12:13" ht="15.75">
      <c r="L93" s="25"/>
      <c r="M93" s="25"/>
    </row>
    <row r="94" spans="12:13" ht="15.75">
      <c r="L94" s="25"/>
      <c r="M94" s="25"/>
    </row>
    <row r="95" spans="12:13" ht="15.75">
      <c r="L95" s="25"/>
      <c r="M95" s="25"/>
    </row>
    <row r="96" spans="12:13" ht="15.75">
      <c r="L96" s="25"/>
      <c r="M96" s="25"/>
    </row>
    <row r="97" spans="12:13" ht="15.75">
      <c r="L97" s="25"/>
      <c r="M97" s="25"/>
    </row>
    <row r="98" spans="12:13" ht="15.75">
      <c r="L98" s="25"/>
      <c r="M98" s="25"/>
    </row>
    <row r="99" spans="12:13" ht="15.75">
      <c r="L99" s="25"/>
      <c r="M99" s="25"/>
    </row>
    <row r="100" spans="12:13" ht="15.75">
      <c r="L100" s="25"/>
      <c r="M100" s="25"/>
    </row>
    <row r="101" spans="12:13" ht="15.75">
      <c r="L101" s="25"/>
      <c r="M101" s="25"/>
    </row>
    <row r="102" spans="12:13" ht="15.75">
      <c r="L102" s="25"/>
      <c r="M102" s="25"/>
    </row>
    <row r="103" spans="12:13" ht="15.75">
      <c r="L103" s="25"/>
      <c r="M103" s="25"/>
    </row>
    <row r="104" spans="12:13" ht="15.75">
      <c r="L104" s="25"/>
      <c r="M104" s="25"/>
    </row>
    <row r="105" spans="1:22" s="64" customFormat="1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63"/>
      <c r="M105" s="25"/>
      <c r="N105" s="4"/>
      <c r="O105" s="4"/>
      <c r="P105" s="4"/>
      <c r="Q105" s="4"/>
      <c r="R105" s="4"/>
      <c r="S105" s="4"/>
      <c r="T105" s="4"/>
      <c r="U105" s="4"/>
      <c r="V105" s="4"/>
    </row>
    <row r="106" spans="12:13" ht="15.75">
      <c r="L106" s="25"/>
      <c r="M106" s="25"/>
    </row>
    <row r="107" spans="12:13" ht="15.75">
      <c r="L107" s="25"/>
      <c r="M107" s="25"/>
    </row>
    <row r="108" spans="12:22" ht="15.75">
      <c r="L108" s="65"/>
      <c r="M108" s="63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2:13" ht="15.75">
      <c r="L109" s="58"/>
      <c r="M109" s="25"/>
    </row>
    <row r="110" spans="12:13" ht="15.75">
      <c r="L110" s="25"/>
      <c r="M110" s="25"/>
    </row>
    <row r="111" spans="12:13" ht="15.75">
      <c r="L111" s="14"/>
      <c r="M111" s="65"/>
    </row>
    <row r="112" spans="12:13" ht="15.75">
      <c r="L112" s="14"/>
      <c r="M112" s="58"/>
    </row>
    <row r="113" spans="12:13" ht="15.75">
      <c r="L113" s="14"/>
      <c r="M113" s="25"/>
    </row>
    <row r="114" ht="15.75">
      <c r="M114" s="14"/>
    </row>
    <row r="115" ht="15.75">
      <c r="M115" s="14"/>
    </row>
    <row r="116" ht="15.75">
      <c r="M116" s="14"/>
    </row>
  </sheetData>
  <mergeCells count="2">
    <mergeCell ref="H6:I6"/>
    <mergeCell ref="J6:K6"/>
  </mergeCells>
  <printOptions horizontalCentered="1"/>
  <pageMargins left="0.4" right="0.31" top="0.74" bottom="0.28" header="0.26" footer="0.21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PCATAX Advisory Sdn. Bhd.</cp:lastModifiedBy>
  <cp:lastPrinted>2004-02-16T09:25:32Z</cp:lastPrinted>
  <dcterms:created xsi:type="dcterms:W3CDTF">1998-07-27T05:30:18Z</dcterms:created>
  <dcterms:modified xsi:type="dcterms:W3CDTF">2004-02-12T07:53:07Z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